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6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'30.06.2022'!$A$1:$AS$107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A15!C10+A15!C11+A15!C12+A15!C13 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A15!C47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<sst xmlns="http://schemas.openxmlformats.org/spreadsheetml/2006/main" count="498" uniqueCount="201">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</sst>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D.v03.1248m06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2">
          <cell r="C12">
            <v>213.56123</v>
          </cell>
        </row>
        <row r="130">
          <cell r="C130">
            <v>8844.56034</v>
          </cell>
        </row>
      </sheetData>
      <sheetData sheetId="8">
        <row r="7">
          <cell r="C7">
            <v>5365.49861</v>
          </cell>
        </row>
      </sheetData>
      <sheetData sheetId="10">
        <row r="105">
          <cell r="C105">
            <v>37.50485</v>
          </cell>
        </row>
      </sheetData>
      <sheetData sheetId="13">
        <row r="204">
          <cell r="G204">
            <v>550.06938</v>
          </cell>
        </row>
        <row r="206">
          <cell r="C206">
            <v>1835.1759849999999</v>
          </cell>
        </row>
        <row r="243">
          <cell r="J243">
            <v>695.9769650000001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28">
        <row r="44">
          <cell r="J44">
            <v>6760.545173333333</v>
          </cell>
        </row>
      </sheetData>
      <sheetData sheetId="29">
        <row r="42">
          <cell r="F42">
            <v>330.32322266666654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3">
    <pageSetUpPr fitToPage="1"/>
  </sheetPr>
  <dimension ref="A1:AS107"/>
  <sheetViews>
    <sheetView showGridLines="0" tabSelected="1" zoomScaleSheetLayoutView="85" zoomScalePageLayoutView="0" workbookViewId="0" topLeftCell="L1">
      <selection activeCell="AM43" sqref="AM43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298.8534</v>
      </c>
      <c r="D10" s="32">
        <v>120.74875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298.8534</v>
      </c>
      <c r="AP10" s="34">
        <f t="shared" si="0"/>
        <v>120.74875</v>
      </c>
      <c r="AQ10" s="32"/>
      <c r="AR10" s="32"/>
      <c r="AS10" s="32">
        <v>298.8534</v>
      </c>
    </row>
    <row r="11" spans="1:45" ht="25.5">
      <c r="A11" s="30" t="s">
        <v>32</v>
      </c>
      <c r="B11" s="31" t="s">
        <v>33</v>
      </c>
      <c r="C11" s="32">
        <f>744.27777-AM11</f>
        <v>741.09677</v>
      </c>
      <c r="D11" s="32">
        <f>10.42557-AN11</f>
        <v>7.41957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3.181</v>
      </c>
      <c r="AN11" s="32">
        <v>3.006</v>
      </c>
      <c r="AO11" s="34">
        <f t="shared" si="0"/>
        <v>744.27777</v>
      </c>
      <c r="AP11" s="34">
        <f t="shared" si="0"/>
        <v>10.42557</v>
      </c>
      <c r="AQ11" s="32"/>
      <c r="AR11" s="32"/>
      <c r="AS11" s="32">
        <v>744.27777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252.12649</v>
      </c>
      <c r="D12" s="34">
        <f t="shared" si="1"/>
        <v>38.56526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252.12649</v>
      </c>
      <c r="AP12" s="34">
        <f t="shared" si="0"/>
        <v>38.56526</v>
      </c>
      <c r="AQ12" s="34">
        <f>AQ13+AQ14</f>
        <v>0</v>
      </c>
      <c r="AR12" s="34">
        <f>AR13+AR14</f>
        <v>0</v>
      </c>
      <c r="AS12" s="34">
        <f>AS13+AS14</f>
        <v>252.12649</v>
      </c>
    </row>
    <row r="13" spans="1:45" ht="13.5" customHeight="1">
      <c r="A13" s="35" t="s">
        <v>36</v>
      </c>
      <c r="B13" s="31" t="s">
        <v>37</v>
      </c>
      <c r="C13" s="32">
        <f>'[1]A3'!C12</f>
        <v>213.56123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213.56123</v>
      </c>
      <c r="AP13" s="34">
        <f t="shared" si="0"/>
        <v>0</v>
      </c>
      <c r="AQ13" s="32"/>
      <c r="AR13" s="32"/>
      <c r="AS13" s="32">
        <v>213.56123</v>
      </c>
    </row>
    <row r="14" spans="1:45" ht="13.5" customHeight="1">
      <c r="A14" s="35" t="s">
        <v>38</v>
      </c>
      <c r="B14" s="31" t="s">
        <v>39</v>
      </c>
      <c r="C14" s="32">
        <v>38.56526</v>
      </c>
      <c r="D14" s="32">
        <v>38.56526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38.56526</v>
      </c>
      <c r="AP14" s="34">
        <f t="shared" si="0"/>
        <v>38.56526</v>
      </c>
      <c r="AQ14" s="32"/>
      <c r="AR14" s="32"/>
      <c r="AS14" s="32">
        <v>38.56526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>
        <f>'[1]A6'!C7</f>
        <v>5365.49861</v>
      </c>
      <c r="AL24" s="32"/>
      <c r="AM24" s="32"/>
      <c r="AN24" s="32"/>
      <c r="AO24" s="34">
        <f t="shared" si="0"/>
        <v>5365.49861</v>
      </c>
      <c r="AP24" s="34">
        <f t="shared" si="0"/>
        <v>0</v>
      </c>
      <c r="AQ24" s="32">
        <v>5365.49861</v>
      </c>
      <c r="AR24" s="32"/>
      <c r="AS24" s="32"/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0.45244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0.45282</v>
      </c>
      <c r="L40" s="34">
        <f t="shared" si="9"/>
        <v>0</v>
      </c>
      <c r="M40" s="34">
        <f t="shared" si="9"/>
        <v>0.45319</v>
      </c>
      <c r="N40" s="34">
        <f t="shared" si="9"/>
        <v>0</v>
      </c>
      <c r="O40" s="34">
        <f t="shared" si="9"/>
        <v>0.45357</v>
      </c>
      <c r="P40" s="34">
        <f t="shared" si="9"/>
        <v>0</v>
      </c>
      <c r="Q40" s="34">
        <f t="shared" si="9"/>
        <v>0.45395</v>
      </c>
      <c r="R40" s="34">
        <f t="shared" si="9"/>
        <v>0</v>
      </c>
      <c r="S40" s="34">
        <f t="shared" si="9"/>
        <v>0.45433</v>
      </c>
      <c r="T40" s="34">
        <f t="shared" si="9"/>
        <v>0</v>
      </c>
      <c r="U40" s="34">
        <f t="shared" si="9"/>
        <v>0.4547</v>
      </c>
      <c r="V40" s="34">
        <f t="shared" si="9"/>
        <v>0</v>
      </c>
      <c r="W40" s="34">
        <f t="shared" si="9"/>
        <v>0.45509</v>
      </c>
      <c r="X40" s="34">
        <f t="shared" si="9"/>
        <v>0</v>
      </c>
      <c r="Y40" s="34">
        <f t="shared" si="9"/>
        <v>0.45547</v>
      </c>
      <c r="Z40" s="34">
        <f t="shared" si="9"/>
        <v>0</v>
      </c>
      <c r="AA40" s="34">
        <f t="shared" si="9"/>
        <v>0.45585</v>
      </c>
      <c r="AB40" s="34">
        <f t="shared" si="9"/>
        <v>0</v>
      </c>
      <c r="AC40" s="34">
        <f t="shared" si="9"/>
        <v>0.45622</v>
      </c>
      <c r="AD40" s="34">
        <f t="shared" si="9"/>
        <v>0</v>
      </c>
      <c r="AE40" s="34">
        <f t="shared" si="9"/>
        <v>0.4566</v>
      </c>
      <c r="AF40" s="34">
        <f t="shared" si="9"/>
        <v>0</v>
      </c>
      <c r="AG40" s="34">
        <f t="shared" si="9"/>
        <v>5.50902</v>
      </c>
      <c r="AH40" s="34">
        <f t="shared" si="9"/>
        <v>0</v>
      </c>
      <c r="AI40" s="34">
        <f t="shared" si="9"/>
        <v>0.4614</v>
      </c>
      <c r="AJ40" s="34">
        <f t="shared" si="9"/>
        <v>0</v>
      </c>
      <c r="AK40" s="34">
        <f t="shared" si="9"/>
        <v>0</v>
      </c>
      <c r="AL40" s="34">
        <f t="shared" si="9"/>
        <v>0</v>
      </c>
      <c r="AM40" s="34">
        <f t="shared" si="9"/>
        <v>733.55131</v>
      </c>
      <c r="AN40" s="34">
        <f t="shared" si="9"/>
        <v>0</v>
      </c>
      <c r="AO40" s="34">
        <f t="shared" si="0"/>
        <v>744.97596</v>
      </c>
      <c r="AP40" s="34">
        <f t="shared" si="0"/>
        <v>0</v>
      </c>
      <c r="AQ40" s="34">
        <f>AQ41+AQ42</f>
        <v>11.42465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0.45244</v>
      </c>
      <c r="H41" s="32"/>
      <c r="I41" s="32"/>
      <c r="J41" s="32"/>
      <c r="K41" s="32">
        <v>0.45282</v>
      </c>
      <c r="L41" s="32"/>
      <c r="M41" s="32">
        <v>0.45319</v>
      </c>
      <c r="N41" s="32"/>
      <c r="O41" s="32">
        <v>0.45357</v>
      </c>
      <c r="P41" s="32"/>
      <c r="Q41" s="32">
        <v>0.45395</v>
      </c>
      <c r="R41" s="32"/>
      <c r="S41" s="32">
        <v>0.45433</v>
      </c>
      <c r="T41" s="32"/>
      <c r="U41" s="32">
        <v>0.4547</v>
      </c>
      <c r="V41" s="32"/>
      <c r="W41" s="32">
        <v>0.45509</v>
      </c>
      <c r="X41" s="32"/>
      <c r="Y41" s="32">
        <v>0.45547</v>
      </c>
      <c r="Z41" s="32"/>
      <c r="AA41" s="32">
        <v>0.45585</v>
      </c>
      <c r="AB41" s="32"/>
      <c r="AC41" s="32">
        <v>0.45622</v>
      </c>
      <c r="AD41" s="32"/>
      <c r="AE41" s="32">
        <v>0.4566</v>
      </c>
      <c r="AF41" s="32"/>
      <c r="AG41" s="32">
        <v>5.50902</v>
      </c>
      <c r="AH41" s="32"/>
      <c r="AI41" s="32">
        <v>0.4614</v>
      </c>
      <c r="AJ41" s="32"/>
      <c r="AK41" s="32"/>
      <c r="AL41" s="32"/>
      <c r="AM41" s="32"/>
      <c r="AN41" s="32"/>
      <c r="AO41" s="34">
        <f t="shared" si="0"/>
        <v>11.424649999999998</v>
      </c>
      <c r="AP41" s="34">
        <f t="shared" si="0"/>
        <v>0</v>
      </c>
      <c r="AQ41" s="41">
        <v>11.42465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733.55131</v>
      </c>
      <c r="AN42" s="32"/>
      <c r="AO42" s="34">
        <f t="shared" si="0"/>
        <v>733.55131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101.75746+'[1]A10'!G204</f>
        <v>651.8268400000001</v>
      </c>
      <c r="AN43" s="32">
        <v>0</v>
      </c>
      <c r="AO43" s="34">
        <f t="shared" si="0"/>
        <v>651.8268400000001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6.97194</v>
      </c>
      <c r="AN45" s="39">
        <v>0</v>
      </c>
      <c r="AO45" s="34">
        <f t="shared" si="0"/>
        <v>6.97194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f>'[1]A10'!C206</f>
        <v>1835.1759849999999</v>
      </c>
      <c r="AN46" s="32"/>
      <c r="AO46" s="34">
        <f t="shared" si="0"/>
        <v>1835.1759849999999</v>
      </c>
      <c r="AP46" s="34">
        <f t="shared" si="0"/>
        <v>0</v>
      </c>
      <c r="AQ46" s="32"/>
      <c r="AR46" s="32"/>
      <c r="AS46" s="32"/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695.9769650000001</v>
      </c>
      <c r="AN47" s="34">
        <f>'[1]A10'!J525+'[1]A10'!J526</f>
        <v>0</v>
      </c>
      <c r="AO47" s="34">
        <f t="shared" si="0"/>
        <v>695.9769650000001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1292.0766600000002</v>
      </c>
      <c r="D48" s="34">
        <f t="shared" si="10"/>
        <v>166.73358</v>
      </c>
      <c r="E48" s="34">
        <f t="shared" si="10"/>
        <v>0</v>
      </c>
      <c r="F48" s="34">
        <f t="shared" si="10"/>
        <v>0</v>
      </c>
      <c r="G48" s="34">
        <f t="shared" si="10"/>
        <v>0.45244</v>
      </c>
      <c r="H48" s="34">
        <f t="shared" si="10"/>
        <v>0</v>
      </c>
      <c r="I48" s="34">
        <f t="shared" si="10"/>
        <v>0</v>
      </c>
      <c r="J48" s="34">
        <f t="shared" si="10"/>
        <v>0</v>
      </c>
      <c r="K48" s="34">
        <f t="shared" si="10"/>
        <v>0.45282</v>
      </c>
      <c r="L48" s="34">
        <f t="shared" si="10"/>
        <v>0</v>
      </c>
      <c r="M48" s="34">
        <f t="shared" si="10"/>
        <v>0.45319</v>
      </c>
      <c r="N48" s="34">
        <f t="shared" si="10"/>
        <v>0</v>
      </c>
      <c r="O48" s="34">
        <f t="shared" si="10"/>
        <v>0.45357</v>
      </c>
      <c r="P48" s="34">
        <f t="shared" si="10"/>
        <v>0</v>
      </c>
      <c r="Q48" s="34">
        <f t="shared" si="10"/>
        <v>0.45395</v>
      </c>
      <c r="R48" s="34">
        <f t="shared" si="10"/>
        <v>0</v>
      </c>
      <c r="S48" s="34">
        <f t="shared" si="10"/>
        <v>0.45433</v>
      </c>
      <c r="T48" s="34">
        <f t="shared" si="10"/>
        <v>0</v>
      </c>
      <c r="U48" s="34">
        <f t="shared" si="10"/>
        <v>0.4547</v>
      </c>
      <c r="V48" s="34">
        <f t="shared" si="10"/>
        <v>0</v>
      </c>
      <c r="W48" s="34">
        <f t="shared" si="10"/>
        <v>0.45509</v>
      </c>
      <c r="X48" s="34">
        <f t="shared" si="10"/>
        <v>0</v>
      </c>
      <c r="Y48" s="34">
        <f t="shared" si="10"/>
        <v>0.45547</v>
      </c>
      <c r="Z48" s="34">
        <f t="shared" si="10"/>
        <v>0</v>
      </c>
      <c r="AA48" s="34">
        <f t="shared" si="10"/>
        <v>0.45585</v>
      </c>
      <c r="AB48" s="34">
        <f t="shared" si="10"/>
        <v>0</v>
      </c>
      <c r="AC48" s="34">
        <f t="shared" si="10"/>
        <v>0.45622</v>
      </c>
      <c r="AD48" s="34">
        <f t="shared" si="10"/>
        <v>0</v>
      </c>
      <c r="AE48" s="34">
        <f t="shared" si="10"/>
        <v>0.4566</v>
      </c>
      <c r="AF48" s="34">
        <f t="shared" si="10"/>
        <v>0</v>
      </c>
      <c r="AG48" s="34">
        <f t="shared" si="10"/>
        <v>5.50902</v>
      </c>
      <c r="AH48" s="34">
        <f t="shared" si="10"/>
        <v>0</v>
      </c>
      <c r="AI48" s="34">
        <f t="shared" si="10"/>
        <v>0.4614</v>
      </c>
      <c r="AJ48" s="34">
        <f t="shared" si="10"/>
        <v>0</v>
      </c>
      <c r="AK48" s="34">
        <f t="shared" si="10"/>
        <v>5365.49861</v>
      </c>
      <c r="AL48" s="34">
        <f t="shared" si="10"/>
        <v>0</v>
      </c>
      <c r="AM48" s="34">
        <f>AM10+AM11+AM12+AM15+AM16+AM23+AM24+AM25+AM26+AM33+AM40+AM43+AM44+AM45+AM46-AM47</f>
        <v>2534.7301099999995</v>
      </c>
      <c r="AN48" s="34">
        <f>AN10+AN11+AN12+AN15+AN16+AN23+AN24+AN25+AN26+AN33+AN40+AN43+AN44+AN46-AN47</f>
        <v>3.006</v>
      </c>
      <c r="AO48" s="34">
        <f t="shared" si="0"/>
        <v>9203.730029999999</v>
      </c>
      <c r="AP48" s="34">
        <f t="shared" si="0"/>
        <v>169.73958</v>
      </c>
      <c r="AQ48" s="34">
        <f>AQ10+AQ11+AQ12+AQ15+AQ16+AQ23+AQ24+AQ25+AQ26+AQ33+AQ40+AQ43+AQ44+AQ46</f>
        <v>5376.92326</v>
      </c>
      <c r="AR48" s="34">
        <f>AR10+AR11+AR12+AR15+AR16+AR23+AR24+AR25+AR26+AR33+AR40+AR43+AR44+AR46</f>
        <v>0</v>
      </c>
      <c r="AS48" s="34">
        <f>AS10+AS11+AS12+AS15+AS16+AS23+AS24+AS25+AS26+AS33+AS40+AS43+AS44+AS46</f>
        <v>1295.2576600000002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321.66484</v>
      </c>
      <c r="D56" s="34">
        <f t="shared" si="11"/>
        <v>280.98738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321.66484</v>
      </c>
      <c r="AP56" s="34">
        <f t="shared" si="12"/>
        <v>280.98738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321.66484</v>
      </c>
    </row>
    <row r="57" spans="1:45" ht="13.5" customHeight="1">
      <c r="A57" s="37" t="s">
        <v>110</v>
      </c>
      <c r="B57" s="31" t="s">
        <v>111</v>
      </c>
      <c r="C57" s="32">
        <v>196.82172</v>
      </c>
      <c r="D57" s="32">
        <v>194.9055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196.82172</v>
      </c>
      <c r="AP57" s="34">
        <f t="shared" si="12"/>
        <v>194.9055</v>
      </c>
      <c r="AQ57" s="56"/>
      <c r="AR57" s="56"/>
      <c r="AS57" s="56">
        <v>196.82172</v>
      </c>
    </row>
    <row r="58" spans="1:45" ht="51">
      <c r="A58" s="37" t="s">
        <v>112</v>
      </c>
      <c r="B58" s="31" t="s">
        <v>113</v>
      </c>
      <c r="C58" s="32">
        <v>124.84312</v>
      </c>
      <c r="D58" s="32">
        <v>86.08188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124.84312</v>
      </c>
      <c r="AP58" s="34">
        <f t="shared" si="12"/>
        <v>86.08188</v>
      </c>
      <c r="AQ58" s="56"/>
      <c r="AR58" s="56"/>
      <c r="AS58" s="57">
        <v>124.84312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f>'[1]A8'!C105</f>
        <v>37.50485</v>
      </c>
      <c r="D80" s="62">
        <v>1.71854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37.50485</v>
      </c>
      <c r="AP80" s="34">
        <f t="shared" si="16"/>
        <v>1.71854</v>
      </c>
      <c r="AQ80" s="57"/>
      <c r="AR80" s="57"/>
      <c r="AS80" s="57">
        <v>20.09339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8844.56034</v>
      </c>
      <c r="AN81" s="34"/>
      <c r="AO81" s="34">
        <f>AM81</f>
        <v>8844.56034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359.16969</v>
      </c>
      <c r="D82" s="34">
        <f t="shared" si="17"/>
        <v>282.70592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8844.56034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9203.73003</v>
      </c>
      <c r="AP82" s="34">
        <f>D82+F82+H82+J82+L82+N82+P82+R82+T82+V82+X82+Z82+AB82+AD82+AF82+AH82+AJ82+AL82+AN82</f>
        <v>282.70592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341.75823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932.9069700000002</v>
      </c>
      <c r="D83" s="34">
        <f t="shared" si="18"/>
        <v>-115.97234</v>
      </c>
      <c r="E83" s="34">
        <f t="shared" si="18"/>
        <v>0</v>
      </c>
      <c r="F83" s="34">
        <f t="shared" si="18"/>
        <v>0</v>
      </c>
      <c r="G83" s="34">
        <f t="shared" si="18"/>
        <v>0.45244</v>
      </c>
      <c r="H83" s="34">
        <f t="shared" si="18"/>
        <v>0</v>
      </c>
      <c r="I83" s="34">
        <f t="shared" si="18"/>
        <v>0</v>
      </c>
      <c r="J83" s="34">
        <f t="shared" si="18"/>
        <v>0</v>
      </c>
      <c r="K83" s="34">
        <f t="shared" si="18"/>
        <v>0.45282</v>
      </c>
      <c r="L83" s="34">
        <f t="shared" si="18"/>
        <v>0</v>
      </c>
      <c r="M83" s="34">
        <f t="shared" si="18"/>
        <v>0.45319</v>
      </c>
      <c r="N83" s="34">
        <f t="shared" si="18"/>
        <v>0</v>
      </c>
      <c r="O83" s="34">
        <f t="shared" si="18"/>
        <v>0.45357</v>
      </c>
      <c r="P83" s="34">
        <f t="shared" si="18"/>
        <v>0</v>
      </c>
      <c r="Q83" s="34">
        <f t="shared" si="18"/>
        <v>0.45395</v>
      </c>
      <c r="R83" s="34">
        <f t="shared" si="18"/>
        <v>0</v>
      </c>
      <c r="S83" s="34">
        <f t="shared" si="18"/>
        <v>0.45433</v>
      </c>
      <c r="T83" s="34">
        <f t="shared" si="18"/>
        <v>0</v>
      </c>
      <c r="U83" s="34">
        <f t="shared" si="18"/>
        <v>0.4547</v>
      </c>
      <c r="V83" s="34">
        <f t="shared" si="18"/>
        <v>0</v>
      </c>
      <c r="W83" s="34">
        <f t="shared" si="18"/>
        <v>0.45509</v>
      </c>
      <c r="X83" s="34">
        <f t="shared" si="18"/>
        <v>0</v>
      </c>
      <c r="Y83" s="34">
        <f t="shared" si="18"/>
        <v>0.45547</v>
      </c>
      <c r="Z83" s="34">
        <f t="shared" si="18"/>
        <v>0</v>
      </c>
      <c r="AA83" s="34">
        <f t="shared" si="18"/>
        <v>0.45585</v>
      </c>
      <c r="AB83" s="34">
        <f t="shared" si="18"/>
        <v>0</v>
      </c>
      <c r="AC83" s="34">
        <f t="shared" si="18"/>
        <v>0.45622</v>
      </c>
      <c r="AD83" s="34">
        <f t="shared" si="18"/>
        <v>0</v>
      </c>
      <c r="AE83" s="34">
        <f t="shared" si="18"/>
        <v>0.4566</v>
      </c>
      <c r="AF83" s="34">
        <f t="shared" si="18"/>
        <v>0</v>
      </c>
      <c r="AG83" s="34">
        <f t="shared" si="18"/>
        <v>5.50902</v>
      </c>
      <c r="AH83" s="34">
        <f t="shared" si="18"/>
        <v>0</v>
      </c>
      <c r="AI83" s="34">
        <f t="shared" si="18"/>
        <v>0.4614</v>
      </c>
      <c r="AJ83" s="34">
        <f t="shared" si="18"/>
        <v>0</v>
      </c>
      <c r="AK83" s="34">
        <f t="shared" si="18"/>
        <v>5365.49861</v>
      </c>
      <c r="AL83" s="34">
        <f t="shared" si="18"/>
        <v>0</v>
      </c>
      <c r="AM83" s="34">
        <f t="shared" si="18"/>
        <v>-6309.8302300000005</v>
      </c>
      <c r="AN83" s="34">
        <f t="shared" si="18"/>
        <v>3.006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-112.96634</v>
      </c>
      <c r="AQ83" s="34">
        <f>AQ48-AQ82</f>
        <v>5376.92326</v>
      </c>
      <c r="AR83" s="34">
        <f>AR48-AR82</f>
        <v>0</v>
      </c>
      <c r="AS83" s="34">
        <f>AS48-AS82</f>
        <v>953.4994300000002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38.25">
      <c r="A99" s="43" t="s">
        <v>182</v>
      </c>
      <c r="B99" s="31" t="s">
        <v>183</v>
      </c>
      <c r="C99" s="73">
        <f aca="true" t="shared" si="21" ref="C99:AN99">C83-C98</f>
        <v>932.9069700000002</v>
      </c>
      <c r="D99" s="73">
        <f t="shared" si="21"/>
        <v>-115.97234</v>
      </c>
      <c r="E99" s="73">
        <f t="shared" si="21"/>
        <v>0</v>
      </c>
      <c r="F99" s="73">
        <f t="shared" si="21"/>
        <v>0</v>
      </c>
      <c r="G99" s="73">
        <f t="shared" si="21"/>
        <v>0.45244</v>
      </c>
      <c r="H99" s="73">
        <f t="shared" si="21"/>
        <v>0</v>
      </c>
      <c r="I99" s="73">
        <f t="shared" si="21"/>
        <v>0</v>
      </c>
      <c r="J99" s="73">
        <f t="shared" si="21"/>
        <v>0</v>
      </c>
      <c r="K99" s="73">
        <f t="shared" si="21"/>
        <v>0.45282</v>
      </c>
      <c r="L99" s="73">
        <f t="shared" si="21"/>
        <v>0</v>
      </c>
      <c r="M99" s="73">
        <f t="shared" si="21"/>
        <v>0.45319</v>
      </c>
      <c r="N99" s="73">
        <f t="shared" si="21"/>
        <v>0</v>
      </c>
      <c r="O99" s="73">
        <f t="shared" si="21"/>
        <v>0.45357</v>
      </c>
      <c r="P99" s="73">
        <f t="shared" si="21"/>
        <v>0</v>
      </c>
      <c r="Q99" s="73">
        <f t="shared" si="21"/>
        <v>0.45395</v>
      </c>
      <c r="R99" s="73">
        <f t="shared" si="21"/>
        <v>0</v>
      </c>
      <c r="S99" s="73">
        <f t="shared" si="21"/>
        <v>0.45433</v>
      </c>
      <c r="T99" s="73">
        <f t="shared" si="21"/>
        <v>0</v>
      </c>
      <c r="U99" s="73">
        <f t="shared" si="21"/>
        <v>0.4547</v>
      </c>
      <c r="V99" s="73">
        <f t="shared" si="21"/>
        <v>0</v>
      </c>
      <c r="W99" s="73">
        <f t="shared" si="21"/>
        <v>0.45509</v>
      </c>
      <c r="X99" s="73">
        <f t="shared" si="21"/>
        <v>0</v>
      </c>
      <c r="Y99" s="73">
        <f t="shared" si="21"/>
        <v>0.45547</v>
      </c>
      <c r="Z99" s="73">
        <f t="shared" si="21"/>
        <v>0</v>
      </c>
      <c r="AA99" s="73">
        <f t="shared" si="21"/>
        <v>0.45585</v>
      </c>
      <c r="AB99" s="73">
        <f t="shared" si="21"/>
        <v>0</v>
      </c>
      <c r="AC99" s="73">
        <f t="shared" si="21"/>
        <v>0.45622</v>
      </c>
      <c r="AD99" s="73">
        <f t="shared" si="21"/>
        <v>0</v>
      </c>
      <c r="AE99" s="73">
        <f t="shared" si="21"/>
        <v>0.4566</v>
      </c>
      <c r="AF99" s="73">
        <f t="shared" si="21"/>
        <v>0</v>
      </c>
      <c r="AG99" s="73">
        <f t="shared" si="21"/>
        <v>5.50902</v>
      </c>
      <c r="AH99" s="73">
        <f t="shared" si="21"/>
        <v>0</v>
      </c>
      <c r="AI99" s="73">
        <f t="shared" si="21"/>
        <v>0.4614</v>
      </c>
      <c r="AJ99" s="73">
        <f t="shared" si="21"/>
        <v>0</v>
      </c>
      <c r="AK99" s="73">
        <f t="shared" si="21"/>
        <v>5365.49861</v>
      </c>
      <c r="AL99" s="73">
        <f t="shared" si="21"/>
        <v>0</v>
      </c>
      <c r="AM99" s="73">
        <f t="shared" si="21"/>
        <v>-6309.8302300000005</v>
      </c>
      <c r="AN99" s="73">
        <f t="shared" si="21"/>
        <v>3.006</v>
      </c>
      <c r="AO99" s="73">
        <f t="shared" si="19"/>
        <v>0</v>
      </c>
      <c r="AP99" s="73">
        <f t="shared" si="19"/>
        <v>-112.96634</v>
      </c>
      <c r="AQ99" s="73">
        <f>AQ83-AQ98</f>
        <v>5376.92326</v>
      </c>
      <c r="AR99" s="73">
        <f>AR83-AR98</f>
        <v>0</v>
      </c>
      <c r="AS99" s="73">
        <f>AS83-AS98</f>
        <v>953.4994300000002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932.9069700000002</v>
      </c>
      <c r="D104" s="73">
        <f t="shared" si="23"/>
        <v>-115.97234</v>
      </c>
      <c r="E104" s="73">
        <f t="shared" si="23"/>
        <v>0</v>
      </c>
      <c r="F104" s="73">
        <f t="shared" si="23"/>
        <v>0</v>
      </c>
      <c r="G104" s="73">
        <f t="shared" si="23"/>
        <v>0.45244</v>
      </c>
      <c r="H104" s="73">
        <f t="shared" si="23"/>
        <v>0</v>
      </c>
      <c r="I104" s="73">
        <f t="shared" si="23"/>
        <v>0</v>
      </c>
      <c r="J104" s="73">
        <f t="shared" si="23"/>
        <v>0</v>
      </c>
      <c r="K104" s="73">
        <f t="shared" si="23"/>
        <v>0.45282</v>
      </c>
      <c r="L104" s="73">
        <f t="shared" si="23"/>
        <v>0</v>
      </c>
      <c r="M104" s="73">
        <f t="shared" si="23"/>
        <v>0.45319</v>
      </c>
      <c r="N104" s="73">
        <f t="shared" si="23"/>
        <v>0</v>
      </c>
      <c r="O104" s="73">
        <f t="shared" si="23"/>
        <v>0.45357</v>
      </c>
      <c r="P104" s="73">
        <f t="shared" si="23"/>
        <v>0</v>
      </c>
      <c r="Q104" s="73">
        <f t="shared" si="23"/>
        <v>0.45395</v>
      </c>
      <c r="R104" s="73">
        <f t="shared" si="23"/>
        <v>0</v>
      </c>
      <c r="S104" s="73">
        <f t="shared" si="23"/>
        <v>0.45433</v>
      </c>
      <c r="T104" s="73">
        <f t="shared" si="23"/>
        <v>0</v>
      </c>
      <c r="U104" s="73">
        <f t="shared" si="23"/>
        <v>0.4547</v>
      </c>
      <c r="V104" s="73">
        <f t="shared" si="23"/>
        <v>0</v>
      </c>
      <c r="W104" s="73">
        <f t="shared" si="23"/>
        <v>0.45509</v>
      </c>
      <c r="X104" s="73">
        <f t="shared" si="23"/>
        <v>0</v>
      </c>
      <c r="Y104" s="73">
        <f t="shared" si="23"/>
        <v>0.45547</v>
      </c>
      <c r="Z104" s="73">
        <f t="shared" si="23"/>
        <v>0</v>
      </c>
      <c r="AA104" s="73">
        <f t="shared" si="23"/>
        <v>0.45585</v>
      </c>
      <c r="AB104" s="73">
        <f t="shared" si="23"/>
        <v>0</v>
      </c>
      <c r="AC104" s="73">
        <f t="shared" si="23"/>
        <v>0.45622</v>
      </c>
      <c r="AD104" s="73">
        <f t="shared" si="23"/>
        <v>0</v>
      </c>
      <c r="AE104" s="73">
        <f t="shared" si="23"/>
        <v>0.4566</v>
      </c>
      <c r="AF104" s="73">
        <f t="shared" si="23"/>
        <v>0</v>
      </c>
      <c r="AG104" s="73">
        <f t="shared" si="23"/>
        <v>5.50902</v>
      </c>
      <c r="AH104" s="73">
        <f t="shared" si="23"/>
        <v>0</v>
      </c>
      <c r="AI104" s="73">
        <f t="shared" si="23"/>
        <v>0.4614</v>
      </c>
      <c r="AJ104" s="73">
        <f t="shared" si="23"/>
        <v>0</v>
      </c>
      <c r="AK104" s="73">
        <f t="shared" si="23"/>
        <v>5365.49861</v>
      </c>
      <c r="AL104" s="73">
        <f t="shared" si="23"/>
        <v>0</v>
      </c>
      <c r="AM104" s="73">
        <f t="shared" si="23"/>
        <v>-6309.8302300000005</v>
      </c>
      <c r="AN104" s="73">
        <f t="shared" si="23"/>
        <v>3.006</v>
      </c>
      <c r="AO104" s="73">
        <f t="shared" si="19"/>
        <v>0</v>
      </c>
      <c r="AP104" s="73">
        <f t="shared" si="19"/>
        <v>-112.96634</v>
      </c>
      <c r="AQ104" s="73">
        <f>AQ99-AQ100-AQ103</f>
        <v>5376.92326</v>
      </c>
      <c r="AR104" s="73">
        <f>AR99-AR100-AR103</f>
        <v>0</v>
      </c>
      <c r="AS104" s="73">
        <f>AS99-AS100-AS103</f>
        <v>953.4994300000002</v>
      </c>
    </row>
    <row r="105" spans="1:45" ht="25.5">
      <c r="A105" s="30" t="s">
        <v>194</v>
      </c>
      <c r="B105" s="31" t="s">
        <v>195</v>
      </c>
      <c r="C105" s="73">
        <f>'[1]M5'!J44</f>
        <v>6760.545173333333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330.32322266666654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2046.6454398077506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password="A25E"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ROUND($AO$57,5)&lt;&gt;ROUND('30.06.2022'!#REF!,5)</formula>
    </cfRule>
  </conditionalFormatting>
  <conditionalFormatting sqref="AO58">
    <cfRule type="expression" priority="43" dxfId="0">
      <formula>ROUND($AO$58,5)&lt;&gt;ROUND('30.06.2022'!#REF!,5)</formula>
    </cfRule>
  </conditionalFormatting>
  <conditionalFormatting sqref="AO67">
    <cfRule type="expression" priority="45" dxfId="0">
      <formula>ROUND($AO$67,5)&lt;&gt;ROUND('30.06.2022'!#REF!,5)</formula>
    </cfRule>
  </conditionalFormatting>
  <conditionalFormatting sqref="AO69">
    <cfRule type="expression" priority="47" dxfId="0">
      <formula>ROUND($AO$69,5)&lt;&gt;ROUND('30.06.2022'!#REF!,5)</formula>
    </cfRule>
  </conditionalFormatting>
  <conditionalFormatting sqref="AO75">
    <cfRule type="expression" priority="49" dxfId="0">
      <formula>ROUND($AO$75,5)&lt;&gt;ROUND('30.06.2022'!#REF!,5)</formula>
    </cfRule>
  </conditionalFormatting>
  <conditionalFormatting sqref="AO76">
    <cfRule type="expression" priority="50" dxfId="0">
      <formula>ROUND($AO$76,5)&lt;&gt;ROUND('30.06.2022'!#REF!,5)</formula>
    </cfRule>
  </conditionalFormatting>
  <conditionalFormatting sqref="AO77">
    <cfRule type="expression" priority="51" dxfId="0">
      <formula>ROUND($AO$77,5)&lt;&gt;ROUND('30.06.2022'!#REF!,5)</formula>
    </cfRule>
  </conditionalFormatting>
  <conditionalFormatting sqref="AO78">
    <cfRule type="expression" priority="52" dxfId="0">
      <formula>ROUND($AO$78,5)&lt;&gt;ROUND('30.06.2022'!#REF!,5)</formula>
    </cfRule>
  </conditionalFormatting>
  <conditionalFormatting sqref="AO79">
    <cfRule type="expression" priority="53" dxfId="0">
      <formula>ROUND($AO$79,5)&lt;&gt;ROUND('30.06.2022'!#REF!,5)</formula>
    </cfRule>
  </conditionalFormatting>
  <conditionalFormatting sqref="AO48">
    <cfRule type="expression" priority="62" dxfId="0">
      <formula>ROUND($AO$48,5)&lt;&gt;ROUND('30.06.2022'!#REF!,5)</formula>
    </cfRule>
  </conditionalFormatting>
  <conditionalFormatting sqref="AO44">
    <cfRule type="expression" priority="13" dxfId="0">
      <formula>ROUND($AO$44,5)&lt;&gt;ROUND('30.06.2022'!#REF!,5)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5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2022-07-21T20:44:38Z</dcterms:created>
  <dcterms:modified xsi:type="dcterms:W3CDTF">2022-07-21T20:46:04Z</dcterms:modified>
  <cp:category/>
  <cp:version/>
  <cp:contentType/>
  <cp:contentStatus/>
</cp:coreProperties>
</file>